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Asus\Documents\uploaden\BTW\"/>
    </mc:Choice>
  </mc:AlternateContent>
  <xr:revisionPtr revIDLastSave="0" documentId="8_{2B712F58-3713-4631-8073-F786001C54B8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Offerte" sheetId="1" r:id="rId1"/>
    <sheet name="Definitieve offer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6" i="1" l="1"/>
  <c r="Q15" i="1"/>
  <c r="Q13" i="1"/>
  <c r="Q14" i="1"/>
  <c r="Q17" i="1"/>
  <c r="Q18" i="1"/>
  <c r="Q19" i="1"/>
  <c r="Q20" i="1"/>
  <c r="Q21" i="1"/>
  <c r="Q12" i="1"/>
  <c r="H16" i="1"/>
  <c r="H15" i="1"/>
  <c r="H13" i="1"/>
  <c r="H14" i="1"/>
  <c r="H17" i="1"/>
  <c r="H18" i="1"/>
  <c r="H19" i="1"/>
  <c r="H20" i="1"/>
  <c r="H21" i="1"/>
  <c r="H12" i="1"/>
  <c r="H16" i="3"/>
  <c r="H15" i="3"/>
  <c r="J15" i="3" s="1"/>
  <c r="H13" i="3"/>
  <c r="H14" i="3"/>
  <c r="H17" i="3"/>
  <c r="H18" i="3"/>
  <c r="H19" i="3"/>
  <c r="H20" i="3"/>
  <c r="H21" i="3"/>
  <c r="H12" i="3"/>
  <c r="Q8" i="1" l="1"/>
  <c r="Q7" i="1"/>
  <c r="H8" i="1"/>
  <c r="H7" i="1"/>
  <c r="H8" i="3"/>
  <c r="J8" i="3" l="1"/>
  <c r="K8" i="3" s="1"/>
  <c r="J19" i="3" l="1"/>
  <c r="K19" i="3" s="1"/>
  <c r="K15" i="3"/>
  <c r="J14" i="3"/>
  <c r="H7" i="3"/>
  <c r="Q24" i="1" l="1"/>
  <c r="J12" i="3"/>
  <c r="K12" i="3" s="1"/>
  <c r="H24" i="1"/>
  <c r="J16" i="3"/>
  <c r="K16" i="3" s="1"/>
  <c r="D32" i="3" s="1"/>
  <c r="J17" i="3"/>
  <c r="K17" i="3" s="1"/>
  <c r="J18" i="3"/>
  <c r="K18" i="3" s="1"/>
  <c r="J20" i="3"/>
  <c r="K20" i="3" s="1"/>
  <c r="J7" i="3"/>
  <c r="K7" i="3" s="1"/>
  <c r="J21" i="3"/>
  <c r="K21" i="3" s="1"/>
  <c r="K14" i="3"/>
  <c r="J13" i="3"/>
  <c r="K13" i="3" s="1"/>
  <c r="D31" i="3" l="1"/>
  <c r="K23" i="3"/>
  <c r="K24" i="3" s="1"/>
  <c r="K25" i="3" s="1"/>
  <c r="D30" i="3"/>
  <c r="D3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Hoogenboom</author>
  </authors>
  <commentList>
    <comment ref="D7" authorId="0" shapeId="0" xr:uid="{A2E88773-8E75-40CD-BBB2-90CFADE39C46}">
      <text>
        <r>
          <rPr>
            <sz val="9"/>
            <color indexed="81"/>
            <rFont val="Tahoma"/>
            <charset val="1"/>
          </rPr>
          <t>De leerling kan ook gekozen hebben voor 88 tweepersoonskamers.
Dit heeft gevolgen voor de doorrekening.</t>
        </r>
      </text>
    </comment>
    <comment ref="M7" authorId="0" shapeId="0" xr:uid="{81DA509B-C3A9-4699-B49A-A10A2AF20AC0}">
      <text>
        <r>
          <rPr>
            <sz val="9"/>
            <color indexed="81"/>
            <rFont val="Tahoma"/>
            <charset val="1"/>
          </rPr>
          <t>De leerling kan ook gekozen hebben voor 88 tweepersoonskamers.
Dit heeft gevolgen voor de doorrekening.</t>
        </r>
      </text>
    </comment>
  </commentList>
</comments>
</file>

<file path=xl/sharedStrings.xml><?xml version="1.0" encoding="utf-8"?>
<sst xmlns="http://schemas.openxmlformats.org/spreadsheetml/2006/main" count="91" uniqueCount="49">
  <si>
    <t>Omschrijving</t>
  </si>
  <si>
    <t>bedrag</t>
  </si>
  <si>
    <t>aantal personen</t>
  </si>
  <si>
    <t>aantal stuks</t>
  </si>
  <si>
    <t>Totaal</t>
  </si>
  <si>
    <t>B.T.W.</t>
  </si>
  <si>
    <r>
      <t xml:space="preserve">Offerte </t>
    </r>
    <r>
      <rPr>
        <b/>
        <sz val="14"/>
        <color rgb="FFFF0000"/>
        <rFont val="Calibri"/>
        <family val="2"/>
        <scheme val="minor"/>
      </rPr>
      <t>BASIS</t>
    </r>
    <r>
      <rPr>
        <b/>
        <sz val="14"/>
        <color theme="1"/>
        <rFont val="Calibri"/>
        <family val="2"/>
        <scheme val="minor"/>
      </rPr>
      <t xml:space="preserve"> versie</t>
    </r>
  </si>
  <si>
    <r>
      <t xml:space="preserve">Offerte </t>
    </r>
    <r>
      <rPr>
        <b/>
        <sz val="14"/>
        <color rgb="FFFF0000"/>
        <rFont val="Calibri"/>
        <family val="2"/>
        <scheme val="minor"/>
      </rPr>
      <t>UITGEBREIDE</t>
    </r>
    <r>
      <rPr>
        <b/>
        <sz val="14"/>
        <color theme="1"/>
        <rFont val="Calibri"/>
        <family val="2"/>
        <scheme val="minor"/>
      </rPr>
      <t xml:space="preserve"> variant</t>
    </r>
  </si>
  <si>
    <t>KOSTEN OVERNACHTINGEN</t>
  </si>
  <si>
    <t>aantal kamers</t>
  </si>
  <si>
    <t>prijs per kamer</t>
  </si>
  <si>
    <t>OVERIGE KOSTEN</t>
  </si>
  <si>
    <t>prijs p/stuk</t>
  </si>
  <si>
    <t>TOTAAL TE BETALEN</t>
  </si>
  <si>
    <r>
      <rPr>
        <b/>
        <sz val="14"/>
        <color rgb="FFFF0000"/>
        <rFont val="Calibri"/>
        <family val="2"/>
        <scheme val="minor"/>
      </rPr>
      <t>DEFINITIEVE</t>
    </r>
    <r>
      <rPr>
        <b/>
        <sz val="14"/>
        <color theme="1"/>
        <rFont val="Calibri"/>
        <family val="2"/>
        <scheme val="minor"/>
      </rPr>
      <t xml:space="preserve"> OFFERTE</t>
    </r>
    <r>
      <rPr>
        <b/>
        <sz val="14"/>
        <color rgb="FFFF0000"/>
        <rFont val="Calibri"/>
        <family val="2"/>
        <scheme val="minor"/>
      </rPr>
      <t/>
    </r>
  </si>
  <si>
    <t>Totaal te betalen</t>
  </si>
  <si>
    <t>Kortings %</t>
  </si>
  <si>
    <t>Bedrag korting</t>
  </si>
  <si>
    <t>Bedrag</t>
  </si>
  <si>
    <t>Aantal kamers</t>
  </si>
  <si>
    <t>Prijs per kamer</t>
  </si>
  <si>
    <t>Aantal personen</t>
  </si>
  <si>
    <t>Aantal stuks</t>
  </si>
  <si>
    <t>Prijs p/stuk</t>
  </si>
  <si>
    <t>Sub-Totaal</t>
  </si>
  <si>
    <t>Tweepersoons standaard</t>
  </si>
  <si>
    <t>Diner (standaard)</t>
  </si>
  <si>
    <t>Ontbijt (volwassenen)</t>
  </si>
  <si>
    <t>Lunch (broodjes)</t>
  </si>
  <si>
    <t>Diner (luxe)</t>
  </si>
  <si>
    <t>Lunch (warm buffet)</t>
  </si>
  <si>
    <t xml:space="preserve">Huur kleine zaal </t>
  </si>
  <si>
    <t>Huur kleine zaal</t>
  </si>
  <si>
    <t>10 tot 50</t>
  </si>
  <si>
    <t>kopje koffie/thee</t>
  </si>
  <si>
    <t>koekje</t>
  </si>
  <si>
    <t>gebakje</t>
  </si>
  <si>
    <t>frisdrank</t>
  </si>
  <si>
    <t>sterke drank</t>
  </si>
  <si>
    <t>Eenpersoons standaard</t>
  </si>
  <si>
    <r>
      <t>Eenpersoons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superior</t>
    </r>
  </si>
  <si>
    <r>
      <t xml:space="preserve">Tweepersoons </t>
    </r>
    <r>
      <rPr>
        <sz val="11"/>
        <rFont val="Calibri"/>
        <family val="2"/>
        <scheme val="minor"/>
      </rPr>
      <t>superior</t>
    </r>
  </si>
  <si>
    <t>Huur grote tent</t>
  </si>
  <si>
    <t>Overnachten</t>
  </si>
  <si>
    <t>Ontbijt, lunch, diner</t>
  </si>
  <si>
    <t>Huur zalen en tent</t>
  </si>
  <si>
    <t>Drankjes, koek en gebak</t>
  </si>
  <si>
    <t>Overzicht kosten twee-daagse</t>
  </si>
  <si>
    <t>Totaal bedrag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</si>
</sst>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0.0"/>
    <numFmt numFmtId="165" formatCode="&quot;€&quot;\ #,##0"/>
    <numFmt numFmtId="166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medium">
        <color theme="8" tint="0.79998168889431442"/>
      </bottom>
      <diagonal/>
    </border>
    <border>
      <left style="medium">
        <color theme="8" tint="0.79998168889431442"/>
      </left>
      <right style="medium">
        <color theme="8" tint="0.79998168889431442"/>
      </right>
      <top style="medium">
        <color theme="8" tint="0.79998168889431442"/>
      </top>
      <bottom style="thin">
        <color indexed="64"/>
      </bottom>
      <diagonal/>
    </border>
    <border>
      <left style="medium">
        <color theme="8" tint="0.79998168889431442"/>
      </left>
      <right style="medium">
        <color theme="8" tint="0.79998168889431442"/>
      </right>
      <top/>
      <bottom style="medium">
        <color theme="8" tint="0.7999816888943144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1" applyFont="1"/>
    <xf numFmtId="1" fontId="0" fillId="0" borderId="0" xfId="1" applyNumberFormat="1" applyFont="1"/>
    <xf numFmtId="1" fontId="0" fillId="0" borderId="0" xfId="0" applyNumberFormat="1"/>
    <xf numFmtId="0" fontId="0" fillId="0" borderId="0" xfId="0" applyFill="1" applyBorder="1"/>
    <xf numFmtId="0" fontId="0" fillId="2" borderId="0" xfId="0" applyFill="1"/>
    <xf numFmtId="0" fontId="0" fillId="2" borderId="0" xfId="0" applyFill="1" applyBorder="1"/>
    <xf numFmtId="1" fontId="0" fillId="2" borderId="0" xfId="1" applyNumberFormat="1" applyFont="1" applyFill="1" applyBorder="1" applyAlignment="1">
      <alignment horizontal="center"/>
    </xf>
    <xf numFmtId="44" fontId="0" fillId="2" borderId="0" xfId="1" applyFont="1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 applyAlignment="1">
      <alignment horizontal="center"/>
    </xf>
    <xf numFmtId="44" fontId="4" fillId="2" borderId="0" xfId="1" applyFont="1" applyFill="1" applyBorder="1"/>
    <xf numFmtId="1" fontId="4" fillId="2" borderId="0" xfId="1" applyNumberFormat="1" applyFont="1" applyFill="1" applyBorder="1" applyAlignment="1">
      <alignment horizontal="center"/>
    </xf>
    <xf numFmtId="44" fontId="4" fillId="2" borderId="0" xfId="1" applyFont="1" applyFill="1" applyBorder="1" applyAlignment="1">
      <alignment horizontal="right"/>
    </xf>
    <xf numFmtId="1" fontId="0" fillId="0" borderId="1" xfId="1" applyNumberFormat="1" applyFont="1" applyFill="1" applyBorder="1" applyAlignment="1">
      <alignment horizontal="center"/>
    </xf>
    <xf numFmtId="0" fontId="3" fillId="2" borderId="0" xfId="0" applyFont="1" applyFill="1" applyBorder="1"/>
    <xf numFmtId="44" fontId="0" fillId="2" borderId="0" xfId="1" applyFont="1" applyFill="1" applyBorder="1"/>
    <xf numFmtId="44" fontId="4" fillId="2" borderId="0" xfId="1" applyFont="1" applyFill="1" applyBorder="1" applyAlignment="1">
      <alignment horizontal="center"/>
    </xf>
    <xf numFmtId="0" fontId="0" fillId="0" borderId="1" xfId="1" applyNumberFormat="1" applyFont="1" applyFill="1" applyBorder="1" applyAlignment="1">
      <alignment horizontal="left"/>
    </xf>
    <xf numFmtId="0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0" fontId="5" fillId="0" borderId="0" xfId="0" applyFont="1"/>
    <xf numFmtId="10" fontId="0" fillId="0" borderId="1" xfId="1" applyNumberFormat="1" applyFont="1" applyFill="1" applyBorder="1"/>
    <xf numFmtId="0" fontId="0" fillId="2" borderId="1" xfId="1" applyNumberFormat="1" applyFont="1" applyFill="1" applyBorder="1" applyAlignment="1">
      <alignment horizontal="left"/>
    </xf>
    <xf numFmtId="1" fontId="0" fillId="2" borderId="1" xfId="1" applyNumberFormat="1" applyFont="1" applyFill="1" applyBorder="1" applyAlignment="1">
      <alignment horizontal="center"/>
    </xf>
    <xf numFmtId="0" fontId="0" fillId="2" borderId="1" xfId="1" applyNumberFormat="1" applyFont="1" applyFill="1" applyBorder="1"/>
    <xf numFmtId="0" fontId="4" fillId="2" borderId="0" xfId="0" applyFont="1" applyFill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0" fontId="0" fillId="2" borderId="1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0" fontId="0" fillId="2" borderId="1" xfId="1" applyNumberFormat="1" applyFont="1" applyFill="1" applyBorder="1"/>
    <xf numFmtId="0" fontId="0" fillId="2" borderId="1" xfId="1" applyNumberFormat="1" applyFont="1" applyFill="1" applyBorder="1" applyAlignment="1">
      <alignment horizontal="right"/>
    </xf>
    <xf numFmtId="10" fontId="0" fillId="2" borderId="1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9" fontId="0" fillId="0" borderId="1" xfId="1" applyNumberFormat="1" applyFont="1" applyFill="1" applyBorder="1" applyAlignment="1">
      <alignment horizontal="center"/>
    </xf>
    <xf numFmtId="9" fontId="0" fillId="0" borderId="1" xfId="1" applyNumberFormat="1" applyFont="1" applyFill="1" applyBorder="1"/>
    <xf numFmtId="44" fontId="0" fillId="0" borderId="2" xfId="1" applyFont="1" applyFill="1" applyBorder="1"/>
    <xf numFmtId="8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/>
    <xf numFmtId="17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 applyAlignment="1">
      <alignment horizontal="center" vertical="center"/>
    </xf>
    <xf numFmtId="6" fontId="0" fillId="0" borderId="1" xfId="1" applyNumberFormat="1" applyFont="1" applyFill="1" applyBorder="1" applyAlignment="1">
      <alignment horizontal="center"/>
    </xf>
    <xf numFmtId="8" fontId="0" fillId="0" borderId="1" xfId="1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8" fontId="0" fillId="0" borderId="3" xfId="1" applyNumberFormat="1" applyFont="1" applyFill="1" applyBorder="1"/>
    <xf numFmtId="44" fontId="0" fillId="0" borderId="1" xfId="1" applyFont="1" applyFill="1" applyBorder="1" applyAlignment="1">
      <alignment horizontal="center"/>
    </xf>
    <xf numFmtId="44" fontId="0" fillId="0" borderId="1" xfId="1" applyNumberFormat="1" applyFont="1" applyFill="1" applyBorder="1"/>
    <xf numFmtId="44" fontId="0" fillId="0" borderId="1" xfId="1" applyFont="1" applyFill="1" applyBorder="1" applyAlignment="1">
      <alignment horizontal="right"/>
    </xf>
    <xf numFmtId="44" fontId="0" fillId="0" borderId="1" xfId="1" applyFont="1" applyFill="1" applyBorder="1"/>
    <xf numFmtId="8" fontId="8" fillId="0" borderId="1" xfId="1" applyNumberFormat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8" fontId="8" fillId="0" borderId="1" xfId="1" applyNumberFormat="1" applyFont="1" applyFill="1" applyBorder="1" applyAlignment="1">
      <alignment horizontal="center" vertical="center"/>
    </xf>
    <xf numFmtId="44" fontId="8" fillId="0" borderId="1" xfId="1" applyNumberFormat="1" applyFont="1" applyFill="1" applyBorder="1"/>
    <xf numFmtId="165" fontId="0" fillId="0" borderId="1" xfId="1" applyNumberFormat="1" applyFont="1" applyFill="1" applyBorder="1" applyAlignment="1">
      <alignment horizontal="center"/>
    </xf>
    <xf numFmtId="9" fontId="8" fillId="0" borderId="1" xfId="1" applyNumberFormat="1" applyFont="1" applyFill="1" applyBorder="1" applyAlignment="1">
      <alignment horizontal="center"/>
    </xf>
    <xf numFmtId="166" fontId="5" fillId="0" borderId="0" xfId="0" applyNumberFormat="1" applyFont="1" applyAlignment="1"/>
    <xf numFmtId="0" fontId="9" fillId="0" borderId="0" xfId="0" applyFont="1"/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Overzicht kosten twee-daagse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25-49FA-8FBD-09F9EFDC36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25-49FA-8FBD-09F9EFDC36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25-49FA-8FBD-09F9EFDC36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25-49FA-8FBD-09F9EFDC36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nl-N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'Definitieve offerte'!$C$30:$C$33</c:f>
              <c:strCache>
                <c:ptCount val="4"/>
                <c:pt idx="0">
                  <c:v>Overnachten</c:v>
                </c:pt>
                <c:pt idx="1">
                  <c:v>Ontbijt, lunch, diner</c:v>
                </c:pt>
                <c:pt idx="2">
                  <c:v>Huur zalen en tent</c:v>
                </c:pt>
                <c:pt idx="3">
                  <c:v>Drankjes, koek en gebak</c:v>
                </c:pt>
              </c:strCache>
            </c:strRef>
          </c:cat>
          <c:val>
            <c:numRef>
              <c:f>'Definitieve offerte'!$D$30:$D$33</c:f>
              <c:numCache>
                <c:formatCode>"€"\ #,##0.00</c:formatCode>
                <c:ptCount val="4"/>
                <c:pt idx="0">
                  <c:v>7839.75</c:v>
                </c:pt>
                <c:pt idx="1">
                  <c:v>9800</c:v>
                </c:pt>
                <c:pt idx="2">
                  <c:v>2625</c:v>
                </c:pt>
                <c:pt idx="3">
                  <c:v>6650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76-4367-B91A-1C416B765F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957791</xdr:colOff>
      <xdr:row>28</xdr:row>
      <xdr:rowOff>73025</xdr:rowOff>
    </xdr:from>
    <xdr:to>
      <xdr:col>9</xdr:col>
      <xdr:colOff>926041</xdr:colOff>
      <xdr:row>42</xdr:row>
      <xdr:rowOff>149225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BA88AF72-FF8B-47BD-BC42-F61FBE2E0B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33"/>
  <sheetViews>
    <sheetView showGridLines="0" tabSelected="1" workbookViewId="0">
      <selection activeCell="C2" sqref="C2"/>
    </sheetView>
  </sheetViews>
  <sheetFormatPr defaultRowHeight="15" x14ac:dyDescent="0.25"/>
  <cols>
    <col min="1" max="1" width="5.28515625" customWidth="1"/>
    <col min="2" max="2" width="2.42578125" customWidth="1"/>
    <col min="3" max="3" width="30" customWidth="1"/>
    <col min="4" max="4" width="17.42578125" customWidth="1"/>
    <col min="5" max="5" width="16.42578125" customWidth="1"/>
    <col min="6" max="6" width="16" customWidth="1"/>
    <col min="7" max="7" width="2.140625" customWidth="1"/>
    <col min="8" max="8" width="20.85546875" customWidth="1"/>
    <col min="9" max="9" width="6.140625" customWidth="1"/>
    <col min="10" max="10" width="10" customWidth="1"/>
    <col min="11" max="11" width="3.42578125" customWidth="1"/>
    <col min="12" max="12" width="25.28515625" customWidth="1"/>
    <col min="13" max="13" width="23.85546875" customWidth="1"/>
    <col min="14" max="14" width="18.42578125" customWidth="1"/>
    <col min="15" max="15" width="17.7109375" customWidth="1"/>
    <col min="16" max="16" width="2.5703125" customWidth="1"/>
    <col min="17" max="17" width="20.140625" customWidth="1"/>
    <col min="18" max="18" width="6.28515625" customWidth="1"/>
  </cols>
  <sheetData>
    <row r="2" spans="1:18" x14ac:dyDescent="0.25">
      <c r="A2" s="4"/>
      <c r="B2" s="6"/>
      <c r="C2" s="6"/>
      <c r="D2" s="6"/>
      <c r="E2" s="6"/>
      <c r="F2" s="6"/>
      <c r="G2" s="6"/>
      <c r="H2" s="6"/>
      <c r="I2" s="6"/>
      <c r="K2" s="6"/>
      <c r="L2" s="6"/>
      <c r="M2" s="6"/>
      <c r="N2" s="6"/>
      <c r="O2" s="6"/>
      <c r="P2" s="6"/>
      <c r="Q2" s="6"/>
      <c r="R2" s="6"/>
    </row>
    <row r="3" spans="1:18" ht="18.75" x14ac:dyDescent="0.3">
      <c r="A3" s="4"/>
      <c r="B3" s="6"/>
      <c r="C3" s="15" t="s">
        <v>6</v>
      </c>
      <c r="D3" s="15"/>
      <c r="E3" s="6"/>
      <c r="F3" s="6"/>
      <c r="G3" s="6"/>
      <c r="H3" s="6"/>
      <c r="I3" s="6"/>
      <c r="K3" s="6"/>
      <c r="L3" s="15" t="s">
        <v>7</v>
      </c>
      <c r="M3" s="15"/>
      <c r="N3" s="6"/>
      <c r="O3" s="6"/>
      <c r="P3" s="6"/>
      <c r="Q3" s="6"/>
      <c r="R3" s="6"/>
    </row>
    <row r="4" spans="1:18" x14ac:dyDescent="0.25">
      <c r="A4" s="4"/>
      <c r="B4" s="6"/>
      <c r="C4" s="6"/>
      <c r="D4" s="6"/>
      <c r="E4" s="6"/>
      <c r="F4" s="6"/>
      <c r="G4" s="6"/>
      <c r="H4" s="6"/>
      <c r="I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4"/>
      <c r="B5" s="6"/>
      <c r="C5" s="9" t="s">
        <v>8</v>
      </c>
      <c r="D5" s="9"/>
      <c r="E5" s="10"/>
      <c r="F5" s="10"/>
      <c r="G5" s="8"/>
      <c r="H5" s="6"/>
      <c r="I5" s="6"/>
      <c r="K5" s="6"/>
      <c r="L5" s="9" t="s">
        <v>8</v>
      </c>
      <c r="M5" s="9"/>
      <c r="N5" s="10"/>
      <c r="O5" s="10"/>
      <c r="P5" s="8"/>
      <c r="Q5" s="6"/>
      <c r="R5" s="6"/>
    </row>
    <row r="6" spans="1:18" ht="15.75" thickBot="1" x14ac:dyDescent="0.3">
      <c r="A6" s="4"/>
      <c r="B6" s="6"/>
      <c r="C6" s="11" t="s">
        <v>0</v>
      </c>
      <c r="D6" s="17" t="s">
        <v>9</v>
      </c>
      <c r="E6" s="12" t="s">
        <v>10</v>
      </c>
      <c r="F6" s="17"/>
      <c r="G6" s="26"/>
      <c r="H6" s="17" t="s">
        <v>1</v>
      </c>
      <c r="I6" s="6"/>
      <c r="K6" s="6"/>
      <c r="L6" s="11" t="s">
        <v>0</v>
      </c>
      <c r="M6" s="17" t="s">
        <v>9</v>
      </c>
      <c r="N6" s="12" t="s">
        <v>10</v>
      </c>
      <c r="O6" s="17"/>
      <c r="P6" s="26"/>
      <c r="Q6" s="17" t="s">
        <v>1</v>
      </c>
      <c r="R6" s="6"/>
    </row>
    <row r="7" spans="1:18" ht="15.75" thickBot="1" x14ac:dyDescent="0.3">
      <c r="A7" s="4"/>
      <c r="B7" s="6"/>
      <c r="C7" s="18" t="s">
        <v>25</v>
      </c>
      <c r="D7" s="27">
        <v>87</v>
      </c>
      <c r="E7" s="41">
        <v>119</v>
      </c>
      <c r="F7" s="28"/>
      <c r="G7" s="8"/>
      <c r="H7" s="47">
        <f>D7*E7</f>
        <v>10353</v>
      </c>
      <c r="I7" s="6"/>
      <c r="K7" s="6"/>
      <c r="L7" s="18" t="s">
        <v>41</v>
      </c>
      <c r="M7" s="27">
        <v>87</v>
      </c>
      <c r="N7" s="50">
        <v>195</v>
      </c>
      <c r="O7" s="28"/>
      <c r="P7" s="8"/>
      <c r="Q7" s="47">
        <f>M7*N7</f>
        <v>16965</v>
      </c>
      <c r="R7" s="6"/>
    </row>
    <row r="8" spans="1:18" ht="15.75" thickBot="1" x14ac:dyDescent="0.3">
      <c r="A8" s="4"/>
      <c r="B8" s="6"/>
      <c r="C8" s="18" t="s">
        <v>39</v>
      </c>
      <c r="D8" s="27">
        <v>1</v>
      </c>
      <c r="E8" s="53">
        <v>100</v>
      </c>
      <c r="F8" s="28"/>
      <c r="G8" s="8"/>
      <c r="H8" s="47">
        <f>E8*D8</f>
        <v>100</v>
      </c>
      <c r="I8" s="6"/>
      <c r="K8" s="6"/>
      <c r="L8" s="18" t="s">
        <v>40</v>
      </c>
      <c r="M8" s="27">
        <v>1</v>
      </c>
      <c r="N8" s="50">
        <v>175</v>
      </c>
      <c r="O8" s="28"/>
      <c r="P8" s="8"/>
      <c r="Q8" s="47">
        <f>N8*M8</f>
        <v>175</v>
      </c>
      <c r="R8" s="6"/>
    </row>
    <row r="9" spans="1:18" ht="15.75" thickBot="1" x14ac:dyDescent="0.3">
      <c r="A9" s="4"/>
      <c r="B9" s="6"/>
      <c r="C9" s="23"/>
      <c r="D9" s="28"/>
      <c r="E9" s="24"/>
      <c r="F9" s="28"/>
      <c r="G9" s="8"/>
      <c r="H9" s="31"/>
      <c r="I9" s="6"/>
      <c r="K9" s="6"/>
      <c r="L9" s="23"/>
      <c r="M9" s="28"/>
      <c r="N9" s="24"/>
      <c r="O9" s="28"/>
      <c r="P9" s="8"/>
      <c r="Q9" s="31"/>
      <c r="R9" s="6"/>
    </row>
    <row r="10" spans="1:18" x14ac:dyDescent="0.25">
      <c r="A10" s="4"/>
      <c r="B10" s="6"/>
      <c r="C10" s="9" t="s">
        <v>11</v>
      </c>
      <c r="D10" s="29"/>
      <c r="E10" s="10"/>
      <c r="F10" s="10"/>
      <c r="G10" s="8"/>
      <c r="H10" s="43"/>
      <c r="I10" s="6"/>
      <c r="K10" s="6"/>
      <c r="L10" s="9" t="s">
        <v>11</v>
      </c>
      <c r="M10" s="29"/>
      <c r="N10" s="10"/>
      <c r="O10" s="10"/>
      <c r="P10" s="8"/>
      <c r="Q10" s="43"/>
      <c r="R10" s="6"/>
    </row>
    <row r="11" spans="1:18" ht="15.75" thickBot="1" x14ac:dyDescent="0.3">
      <c r="A11" s="4"/>
      <c r="B11" s="6"/>
      <c r="C11" s="11" t="s">
        <v>0</v>
      </c>
      <c r="D11" s="17" t="s">
        <v>2</v>
      </c>
      <c r="E11" s="12" t="s">
        <v>3</v>
      </c>
      <c r="F11" s="17" t="s">
        <v>12</v>
      </c>
      <c r="G11" s="26"/>
      <c r="H11" s="13" t="s">
        <v>48</v>
      </c>
      <c r="I11" s="6"/>
      <c r="K11" s="6"/>
      <c r="L11" s="11" t="s">
        <v>0</v>
      </c>
      <c r="M11" s="17" t="s">
        <v>2</v>
      </c>
      <c r="N11" s="12" t="s">
        <v>3</v>
      </c>
      <c r="O11" s="17" t="s">
        <v>12</v>
      </c>
      <c r="P11" s="26"/>
      <c r="Q11" s="13" t="s">
        <v>48</v>
      </c>
      <c r="R11" s="6"/>
    </row>
    <row r="12" spans="1:18" ht="15.75" thickBot="1" x14ac:dyDescent="0.3">
      <c r="A12" s="4"/>
      <c r="B12" s="6"/>
      <c r="C12" s="18" t="s">
        <v>26</v>
      </c>
      <c r="D12" s="27">
        <v>200</v>
      </c>
      <c r="E12" s="14">
        <v>1</v>
      </c>
      <c r="F12" s="37">
        <v>15.5</v>
      </c>
      <c r="G12" s="8"/>
      <c r="H12" s="42">
        <f>F12*E12*D12</f>
        <v>3100</v>
      </c>
      <c r="I12" s="6"/>
      <c r="K12" s="6"/>
      <c r="L12" s="18" t="s">
        <v>29</v>
      </c>
      <c r="M12" s="27">
        <v>200</v>
      </c>
      <c r="N12" s="14">
        <v>1</v>
      </c>
      <c r="O12" s="40">
        <v>21.5</v>
      </c>
      <c r="P12" s="16"/>
      <c r="Q12" s="42">
        <f>O12*N12*M12</f>
        <v>4300</v>
      </c>
      <c r="R12" s="6"/>
    </row>
    <row r="13" spans="1:18" ht="15.75" thickBot="1" x14ac:dyDescent="0.3">
      <c r="A13" s="4"/>
      <c r="B13" s="6"/>
      <c r="C13" s="18" t="s">
        <v>27</v>
      </c>
      <c r="D13" s="27">
        <v>200</v>
      </c>
      <c r="E13" s="14">
        <v>1</v>
      </c>
      <c r="F13" s="37">
        <v>13</v>
      </c>
      <c r="G13" s="8"/>
      <c r="H13" s="42">
        <f t="shared" ref="H13:H21" si="0">F13*E13*D13</f>
        <v>2600</v>
      </c>
      <c r="I13" s="6"/>
      <c r="K13" s="6"/>
      <c r="L13" s="18" t="s">
        <v>27</v>
      </c>
      <c r="M13" s="27">
        <v>200</v>
      </c>
      <c r="N13" s="14">
        <v>1</v>
      </c>
      <c r="O13" s="40">
        <v>13</v>
      </c>
      <c r="P13" s="16"/>
      <c r="Q13" s="42">
        <f t="shared" ref="Q13:Q21" si="1">O13*N13*M13</f>
        <v>2600</v>
      </c>
      <c r="R13" s="6"/>
    </row>
    <row r="14" spans="1:18" ht="15.75" thickBot="1" x14ac:dyDescent="0.3">
      <c r="A14" s="4"/>
      <c r="B14" s="6"/>
      <c r="C14" s="18" t="s">
        <v>28</v>
      </c>
      <c r="D14" s="27">
        <v>200</v>
      </c>
      <c r="E14" s="14">
        <v>1</v>
      </c>
      <c r="F14" s="37">
        <v>9.5</v>
      </c>
      <c r="G14" s="8"/>
      <c r="H14" s="42">
        <f t="shared" si="0"/>
        <v>1900</v>
      </c>
      <c r="I14" s="6"/>
      <c r="K14" s="6"/>
      <c r="L14" s="18" t="s">
        <v>30</v>
      </c>
      <c r="M14" s="27">
        <v>200</v>
      </c>
      <c r="N14" s="14">
        <v>1</v>
      </c>
      <c r="O14" s="40">
        <v>14.5</v>
      </c>
      <c r="P14" s="16"/>
      <c r="Q14" s="42">
        <f t="shared" si="1"/>
        <v>2900</v>
      </c>
      <c r="R14" s="6"/>
    </row>
    <row r="15" spans="1:18" ht="15.75" thickBot="1" x14ac:dyDescent="0.3">
      <c r="A15" s="4"/>
      <c r="B15" s="6"/>
      <c r="C15" s="18" t="s">
        <v>31</v>
      </c>
      <c r="D15" s="39" t="s">
        <v>33</v>
      </c>
      <c r="E15" s="14">
        <v>5</v>
      </c>
      <c r="F15" s="37">
        <v>500</v>
      </c>
      <c r="G15" s="8"/>
      <c r="H15" s="42">
        <f>F15*E15</f>
        <v>2500</v>
      </c>
      <c r="I15" s="6"/>
      <c r="K15" s="6"/>
      <c r="L15" s="18" t="s">
        <v>32</v>
      </c>
      <c r="M15" s="27" t="s">
        <v>33</v>
      </c>
      <c r="N15" s="14">
        <v>5</v>
      </c>
      <c r="O15" s="40">
        <v>500</v>
      </c>
      <c r="P15" s="16"/>
      <c r="Q15" s="42">
        <f>O15*N15</f>
        <v>2500</v>
      </c>
      <c r="R15" s="6"/>
    </row>
    <row r="16" spans="1:18" ht="15.75" thickBot="1" x14ac:dyDescent="0.3">
      <c r="A16" s="4"/>
      <c r="B16" s="6"/>
      <c r="C16" s="18" t="s">
        <v>42</v>
      </c>
      <c r="D16" s="27">
        <v>200</v>
      </c>
      <c r="E16" s="14">
        <v>1</v>
      </c>
      <c r="F16" s="49">
        <v>1500</v>
      </c>
      <c r="G16" s="8"/>
      <c r="H16" s="42">
        <f>F16*E16</f>
        <v>1500</v>
      </c>
      <c r="I16" s="6"/>
      <c r="K16" s="6"/>
      <c r="L16" s="18" t="s">
        <v>42</v>
      </c>
      <c r="M16" s="27">
        <v>200</v>
      </c>
      <c r="N16" s="14">
        <v>1</v>
      </c>
      <c r="O16" s="51">
        <v>1500</v>
      </c>
      <c r="P16" s="16"/>
      <c r="Q16" s="42">
        <f>O16*N16</f>
        <v>1500</v>
      </c>
      <c r="R16" s="6"/>
    </row>
    <row r="17" spans="1:18" ht="15.75" thickBot="1" x14ac:dyDescent="0.3">
      <c r="A17" s="4"/>
      <c r="B17" s="6"/>
      <c r="C17" s="18" t="s">
        <v>34</v>
      </c>
      <c r="D17" s="27">
        <v>200</v>
      </c>
      <c r="E17" s="14">
        <v>6</v>
      </c>
      <c r="F17" s="37">
        <v>1.75</v>
      </c>
      <c r="G17" s="8"/>
      <c r="H17" s="42">
        <f t="shared" si="0"/>
        <v>2100</v>
      </c>
      <c r="I17" s="6"/>
      <c r="K17" s="6"/>
      <c r="L17" s="18" t="s">
        <v>34</v>
      </c>
      <c r="M17" s="27">
        <v>200</v>
      </c>
      <c r="N17" s="14">
        <v>6</v>
      </c>
      <c r="O17" s="37">
        <v>1.75</v>
      </c>
      <c r="P17" s="16"/>
      <c r="Q17" s="42">
        <f t="shared" si="1"/>
        <v>2100</v>
      </c>
      <c r="R17" s="6"/>
    </row>
    <row r="18" spans="1:18" ht="15.75" thickBot="1" x14ac:dyDescent="0.3">
      <c r="A18" s="4"/>
      <c r="B18" s="6"/>
      <c r="C18" s="18" t="s">
        <v>35</v>
      </c>
      <c r="D18" s="27">
        <v>200</v>
      </c>
      <c r="E18" s="14">
        <v>4</v>
      </c>
      <c r="F18" s="37">
        <v>1</v>
      </c>
      <c r="G18" s="8"/>
      <c r="H18" s="42">
        <f t="shared" si="0"/>
        <v>800</v>
      </c>
      <c r="I18" s="6"/>
      <c r="K18" s="6"/>
      <c r="L18" s="18" t="s">
        <v>35</v>
      </c>
      <c r="M18" s="27">
        <v>200</v>
      </c>
      <c r="N18" s="14">
        <v>4</v>
      </c>
      <c r="O18" s="37">
        <v>1</v>
      </c>
      <c r="P18" s="16"/>
      <c r="Q18" s="42">
        <f t="shared" si="1"/>
        <v>800</v>
      </c>
      <c r="R18" s="6"/>
    </row>
    <row r="19" spans="1:18" ht="15.75" thickBot="1" x14ac:dyDescent="0.3">
      <c r="A19" s="4"/>
      <c r="B19" s="6"/>
      <c r="C19" s="18" t="s">
        <v>36</v>
      </c>
      <c r="D19" s="27">
        <v>200</v>
      </c>
      <c r="E19" s="14">
        <v>1</v>
      </c>
      <c r="F19" s="37">
        <v>2</v>
      </c>
      <c r="G19" s="8"/>
      <c r="H19" s="42">
        <f t="shared" si="0"/>
        <v>400</v>
      </c>
      <c r="I19" s="6"/>
      <c r="K19" s="6"/>
      <c r="L19" s="18" t="s">
        <v>36</v>
      </c>
      <c r="M19" s="27">
        <v>200</v>
      </c>
      <c r="N19" s="14">
        <v>1</v>
      </c>
      <c r="O19" s="37">
        <v>2</v>
      </c>
      <c r="P19" s="16"/>
      <c r="Q19" s="42">
        <f t="shared" si="1"/>
        <v>400</v>
      </c>
      <c r="R19" s="6"/>
    </row>
    <row r="20" spans="1:18" ht="15.75" thickBot="1" x14ac:dyDescent="0.3">
      <c r="A20" s="4"/>
      <c r="B20" s="6"/>
      <c r="C20" s="18" t="s">
        <v>37</v>
      </c>
      <c r="D20" s="27">
        <v>200</v>
      </c>
      <c r="E20" s="14">
        <v>5</v>
      </c>
      <c r="F20" s="37">
        <v>2.25</v>
      </c>
      <c r="G20" s="8"/>
      <c r="H20" s="42">
        <f t="shared" si="0"/>
        <v>2250</v>
      </c>
      <c r="I20" s="6"/>
      <c r="K20" s="6"/>
      <c r="L20" s="18" t="s">
        <v>37</v>
      </c>
      <c r="M20" s="27">
        <v>200</v>
      </c>
      <c r="N20" s="14">
        <v>5</v>
      </c>
      <c r="O20" s="37">
        <v>2.25</v>
      </c>
      <c r="P20" s="16"/>
      <c r="Q20" s="42">
        <f t="shared" si="1"/>
        <v>2250</v>
      </c>
      <c r="R20" s="6"/>
    </row>
    <row r="21" spans="1:18" ht="15.75" thickBot="1" x14ac:dyDescent="0.3">
      <c r="A21" s="4"/>
      <c r="B21" s="6"/>
      <c r="C21" s="18" t="s">
        <v>38</v>
      </c>
      <c r="D21" s="27">
        <v>200</v>
      </c>
      <c r="E21" s="14">
        <v>2</v>
      </c>
      <c r="F21" s="37">
        <v>2.75</v>
      </c>
      <c r="G21" s="8"/>
      <c r="H21" s="42">
        <f t="shared" si="0"/>
        <v>1100</v>
      </c>
      <c r="I21" s="6"/>
      <c r="K21" s="6"/>
      <c r="L21" s="18" t="s">
        <v>38</v>
      </c>
      <c r="M21" s="27">
        <v>200</v>
      </c>
      <c r="N21" s="14">
        <v>2</v>
      </c>
      <c r="O21" s="37">
        <v>2.75</v>
      </c>
      <c r="P21" s="16"/>
      <c r="Q21" s="42">
        <f t="shared" si="1"/>
        <v>1100</v>
      </c>
      <c r="R21" s="6"/>
    </row>
    <row r="22" spans="1:18" ht="15.75" thickBot="1" x14ac:dyDescent="0.3">
      <c r="A22" s="4"/>
      <c r="B22" s="6"/>
      <c r="C22" s="18"/>
      <c r="D22" s="27"/>
      <c r="E22" s="14"/>
      <c r="F22" s="27"/>
      <c r="G22" s="8"/>
      <c r="H22" s="27"/>
      <c r="I22" s="6"/>
      <c r="K22" s="6"/>
      <c r="L22" s="18"/>
      <c r="M22" s="27"/>
      <c r="N22" s="14"/>
      <c r="O22" s="19"/>
      <c r="P22" s="16"/>
      <c r="Q22" s="19"/>
      <c r="R22" s="6"/>
    </row>
    <row r="23" spans="1:18" ht="15.75" thickBot="1" x14ac:dyDescent="0.3">
      <c r="A23" s="4"/>
      <c r="B23" s="6"/>
      <c r="C23" s="18"/>
      <c r="D23" s="27"/>
      <c r="E23" s="14"/>
      <c r="F23" s="27"/>
      <c r="G23" s="8"/>
      <c r="H23" s="27"/>
      <c r="I23" s="6"/>
      <c r="K23" s="6"/>
      <c r="L23" s="18"/>
      <c r="M23" s="27"/>
      <c r="N23" s="14"/>
      <c r="O23" s="19"/>
      <c r="P23" s="16"/>
      <c r="Q23" s="19"/>
      <c r="R23" s="6"/>
    </row>
    <row r="24" spans="1:18" ht="15.75" thickBot="1" x14ac:dyDescent="0.3">
      <c r="A24" s="4"/>
      <c r="B24" s="6"/>
      <c r="C24" s="16"/>
      <c r="D24" s="16"/>
      <c r="E24" s="7"/>
      <c r="F24" s="33" t="s">
        <v>15</v>
      </c>
      <c r="G24" s="13"/>
      <c r="H24" s="46">
        <f>SUM(H7:H23)</f>
        <v>28703</v>
      </c>
      <c r="I24" s="6"/>
      <c r="K24" s="6"/>
      <c r="L24" s="16"/>
      <c r="M24" s="16"/>
      <c r="N24" s="7"/>
      <c r="O24" s="33" t="s">
        <v>15</v>
      </c>
      <c r="P24" s="13"/>
      <c r="Q24" s="52">
        <f>SUM(Q7:Q23)</f>
        <v>37590</v>
      </c>
      <c r="R24" s="6"/>
    </row>
    <row r="25" spans="1:18" x14ac:dyDescent="0.25">
      <c r="A25" s="4"/>
      <c r="B25" s="6"/>
      <c r="C25" s="16"/>
      <c r="D25" s="16"/>
      <c r="E25" s="7"/>
      <c r="F25" s="5"/>
      <c r="G25" s="13"/>
      <c r="H25" s="6"/>
      <c r="I25" s="6"/>
      <c r="K25" s="6"/>
      <c r="L25" s="16"/>
      <c r="M25" s="16"/>
      <c r="N25" s="7"/>
      <c r="O25" s="5"/>
      <c r="P25" s="13"/>
      <c r="Q25" s="6"/>
      <c r="R25" s="6"/>
    </row>
    <row r="26" spans="1:18" x14ac:dyDescent="0.25">
      <c r="C26" s="1"/>
      <c r="D26" s="1"/>
      <c r="E26" s="2"/>
      <c r="F26" s="1"/>
      <c r="G26" s="1"/>
    </row>
    <row r="27" spans="1:18" x14ac:dyDescent="0.25">
      <c r="C27" s="1"/>
      <c r="D27" s="1"/>
      <c r="E27" s="2"/>
      <c r="F27" s="1"/>
      <c r="G27" s="1"/>
    </row>
    <row r="28" spans="1:18" x14ac:dyDescent="0.25">
      <c r="C28" s="1"/>
      <c r="D28" s="1"/>
      <c r="E28" s="3"/>
      <c r="F28" s="1"/>
      <c r="G28" s="1"/>
    </row>
    <row r="29" spans="1:18" x14ac:dyDescent="0.25">
      <c r="C29" s="1"/>
      <c r="D29" s="1"/>
      <c r="E29" s="3"/>
      <c r="F29" s="1"/>
      <c r="G29" s="1"/>
    </row>
    <row r="30" spans="1:18" x14ac:dyDescent="0.25">
      <c r="C30" s="1"/>
      <c r="D30" s="1"/>
      <c r="E30" s="3"/>
      <c r="F30" s="1"/>
      <c r="G30" s="1"/>
    </row>
    <row r="31" spans="1:18" x14ac:dyDescent="0.25">
      <c r="C31" s="1"/>
      <c r="D31" s="1"/>
      <c r="E31" s="3"/>
      <c r="F31" s="1"/>
      <c r="G31" s="1"/>
    </row>
    <row r="32" spans="1:18" x14ac:dyDescent="0.25">
      <c r="C32" s="1"/>
      <c r="D32" s="1"/>
      <c r="E32" s="3"/>
      <c r="F32" s="1"/>
      <c r="G32" s="1"/>
    </row>
    <row r="33" spans="6:7" x14ac:dyDescent="0.25">
      <c r="F33" s="1"/>
      <c r="G33" s="1"/>
    </row>
  </sheetData>
  <pageMargins left="0.78740157480314965" right="0.78740157480314965" top="0.74803149606299213" bottom="0.74803149606299213" header="0.31496062992125984" footer="0.31496062992125984"/>
  <pageSetup paperSize="9" orientation="landscape" verticalDpi="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33"/>
  <sheetViews>
    <sheetView showGridLines="0" zoomScaleNormal="100" workbookViewId="0">
      <selection activeCell="O20" sqref="O20"/>
    </sheetView>
  </sheetViews>
  <sheetFormatPr defaultRowHeight="15" x14ac:dyDescent="0.25"/>
  <cols>
    <col min="1" max="1" width="3.42578125" style="21" customWidth="1"/>
    <col min="2" max="2" width="4.42578125" style="21" customWidth="1"/>
    <col min="3" max="3" width="27.28515625" style="21" customWidth="1"/>
    <col min="4" max="4" width="16.140625" style="21" customWidth="1"/>
    <col min="5" max="6" width="16.5703125" style="21" customWidth="1"/>
    <col min="7" max="7" width="3.28515625" style="21" customWidth="1"/>
    <col min="8" max="8" width="17.42578125" style="21" customWidth="1"/>
    <col min="9" max="9" width="15.28515625" style="21" customWidth="1"/>
    <col min="10" max="10" width="16.5703125" style="21" customWidth="1"/>
    <col min="11" max="11" width="18.140625" style="21" customWidth="1"/>
    <col min="12" max="16384" width="9.140625" style="21"/>
  </cols>
  <sheetData>
    <row r="2" spans="2:12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ht="18.75" x14ac:dyDescent="0.3">
      <c r="B3" s="6"/>
      <c r="C3" s="15" t="s">
        <v>14</v>
      </c>
      <c r="D3" s="15"/>
      <c r="E3" s="6"/>
      <c r="F3" s="6"/>
      <c r="G3" s="6"/>
      <c r="H3" s="6"/>
      <c r="I3" s="6"/>
      <c r="J3" s="6"/>
      <c r="K3" s="6"/>
      <c r="L3" s="6"/>
    </row>
    <row r="4" spans="2:12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x14ac:dyDescent="0.25">
      <c r="B5" s="6"/>
      <c r="C5" s="9" t="s">
        <v>8</v>
      </c>
      <c r="D5" s="9"/>
      <c r="E5" s="10"/>
      <c r="F5" s="10"/>
      <c r="G5" s="8"/>
      <c r="H5" s="6"/>
      <c r="I5" s="6"/>
      <c r="J5" s="8"/>
      <c r="K5" s="6"/>
      <c r="L5" s="6"/>
    </row>
    <row r="6" spans="2:12" ht="15.75" thickBot="1" x14ac:dyDescent="0.3">
      <c r="B6" s="6"/>
      <c r="C6" s="11" t="s">
        <v>0</v>
      </c>
      <c r="D6" s="17" t="s">
        <v>19</v>
      </c>
      <c r="E6" s="12" t="s">
        <v>20</v>
      </c>
      <c r="F6" s="17"/>
      <c r="G6" s="26"/>
      <c r="H6" s="17" t="s">
        <v>18</v>
      </c>
      <c r="I6" s="17" t="s">
        <v>16</v>
      </c>
      <c r="J6" s="17" t="s">
        <v>17</v>
      </c>
      <c r="K6" s="17" t="s">
        <v>4</v>
      </c>
      <c r="L6" s="6"/>
    </row>
    <row r="7" spans="2:12" ht="15.75" thickBot="1" x14ac:dyDescent="0.3">
      <c r="B7" s="6"/>
      <c r="C7" s="18" t="s">
        <v>25</v>
      </c>
      <c r="D7" s="27">
        <v>87</v>
      </c>
      <c r="E7" s="45">
        <v>119</v>
      </c>
      <c r="F7" s="28"/>
      <c r="G7" s="8"/>
      <c r="H7" s="42">
        <f>D7*E7</f>
        <v>10353</v>
      </c>
      <c r="I7" s="54">
        <v>0.25</v>
      </c>
      <c r="J7" s="47">
        <f>H7*I7</f>
        <v>2588.25</v>
      </c>
      <c r="K7" s="48">
        <f>H7-J7</f>
        <v>7764.75</v>
      </c>
      <c r="L7" s="6"/>
    </row>
    <row r="8" spans="2:12" ht="15.75" thickBot="1" x14ac:dyDescent="0.3">
      <c r="B8" s="6"/>
      <c r="C8" s="18" t="s">
        <v>39</v>
      </c>
      <c r="D8" s="27">
        <v>1</v>
      </c>
      <c r="E8" s="45">
        <v>100</v>
      </c>
      <c r="F8" s="28"/>
      <c r="G8" s="8"/>
      <c r="H8" s="45">
        <f>E8*D8</f>
        <v>100</v>
      </c>
      <c r="I8" s="54">
        <v>0.25</v>
      </c>
      <c r="J8" s="47">
        <f>I8*H8</f>
        <v>25</v>
      </c>
      <c r="K8" s="48">
        <f>H8-J8</f>
        <v>75</v>
      </c>
      <c r="L8" s="6"/>
    </row>
    <row r="9" spans="2:12" ht="15.75" thickBot="1" x14ac:dyDescent="0.3">
      <c r="B9" s="6"/>
      <c r="C9" s="23"/>
      <c r="D9" s="28"/>
      <c r="E9" s="24"/>
      <c r="F9" s="28"/>
      <c r="G9" s="8"/>
      <c r="H9" s="28"/>
      <c r="I9" s="28"/>
      <c r="J9" s="30"/>
      <c r="K9" s="25"/>
      <c r="L9" s="6"/>
    </row>
    <row r="10" spans="2:12" ht="15.75" thickBot="1" x14ac:dyDescent="0.3">
      <c r="B10" s="6"/>
      <c r="C10" s="9" t="s">
        <v>11</v>
      </c>
      <c r="D10" s="29"/>
      <c r="E10" s="10"/>
      <c r="F10" s="10"/>
      <c r="G10" s="8"/>
      <c r="H10" s="10"/>
      <c r="I10" s="10"/>
      <c r="J10" s="30"/>
      <c r="K10" s="25"/>
      <c r="L10" s="6"/>
    </row>
    <row r="11" spans="2:12" ht="15.75" thickBot="1" x14ac:dyDescent="0.3">
      <c r="B11" s="6"/>
      <c r="C11" s="11" t="s">
        <v>0</v>
      </c>
      <c r="D11" s="17" t="s">
        <v>21</v>
      </c>
      <c r="E11" s="12" t="s">
        <v>22</v>
      </c>
      <c r="F11" s="17" t="s">
        <v>23</v>
      </c>
      <c r="G11" s="26"/>
      <c r="H11" s="17" t="s">
        <v>48</v>
      </c>
      <c r="I11" s="17" t="s">
        <v>16</v>
      </c>
      <c r="J11" s="17" t="s">
        <v>17</v>
      </c>
      <c r="K11" s="17" t="s">
        <v>4</v>
      </c>
      <c r="L11" s="6"/>
    </row>
    <row r="12" spans="2:12" ht="15.75" thickBot="1" x14ac:dyDescent="0.3">
      <c r="B12" s="6"/>
      <c r="C12" s="18" t="s">
        <v>29</v>
      </c>
      <c r="D12" s="27">
        <v>200</v>
      </c>
      <c r="E12" s="14">
        <v>1</v>
      </c>
      <c r="F12" s="40">
        <v>21.5</v>
      </c>
      <c r="G12" s="16"/>
      <c r="H12" s="42">
        <f>F12*E12*D12</f>
        <v>4300</v>
      </c>
      <c r="I12" s="34"/>
      <c r="J12" s="42">
        <f>H12*I12</f>
        <v>0</v>
      </c>
      <c r="K12" s="38">
        <f>H12-J12</f>
        <v>4300</v>
      </c>
      <c r="L12" s="6"/>
    </row>
    <row r="13" spans="2:12" ht="15.75" thickBot="1" x14ac:dyDescent="0.3">
      <c r="B13" s="6"/>
      <c r="C13" s="18" t="s">
        <v>27</v>
      </c>
      <c r="D13" s="27">
        <v>200</v>
      </c>
      <c r="E13" s="14">
        <v>1</v>
      </c>
      <c r="F13" s="40">
        <v>13</v>
      </c>
      <c r="G13" s="16"/>
      <c r="H13" s="42">
        <f t="shared" ref="H13:H21" si="0">F13*E13*D13</f>
        <v>2600</v>
      </c>
      <c r="I13" s="34"/>
      <c r="J13" s="42">
        <f t="shared" ref="J13:J21" si="1">H13*I13</f>
        <v>0</v>
      </c>
      <c r="K13" s="38">
        <f t="shared" ref="K13:K21" si="2">H13-J13</f>
        <v>2600</v>
      </c>
      <c r="L13" s="6"/>
    </row>
    <row r="14" spans="2:12" ht="15.75" thickBot="1" x14ac:dyDescent="0.3">
      <c r="B14" s="6"/>
      <c r="C14" s="18" t="s">
        <v>30</v>
      </c>
      <c r="D14" s="27">
        <v>200</v>
      </c>
      <c r="E14" s="14">
        <v>1</v>
      </c>
      <c r="F14" s="40">
        <v>14.5</v>
      </c>
      <c r="G14" s="16"/>
      <c r="H14" s="42">
        <f t="shared" si="0"/>
        <v>2900</v>
      </c>
      <c r="I14" s="34"/>
      <c r="J14" s="42">
        <f t="shared" si="1"/>
        <v>0</v>
      </c>
      <c r="K14" s="38">
        <f t="shared" si="2"/>
        <v>2900</v>
      </c>
      <c r="L14" s="6"/>
    </row>
    <row r="15" spans="2:12" ht="15.75" thickBot="1" x14ac:dyDescent="0.3">
      <c r="B15" s="6"/>
      <c r="C15" s="18" t="s">
        <v>32</v>
      </c>
      <c r="D15" s="27" t="s">
        <v>33</v>
      </c>
      <c r="E15" s="14">
        <v>5</v>
      </c>
      <c r="F15" s="40">
        <v>500</v>
      </c>
      <c r="G15" s="16"/>
      <c r="H15" s="42">
        <f>F15*E15</f>
        <v>2500</v>
      </c>
      <c r="I15" s="34">
        <v>0.25</v>
      </c>
      <c r="J15" s="42">
        <f>H15*I15</f>
        <v>625</v>
      </c>
      <c r="K15" s="38">
        <f t="shared" si="2"/>
        <v>1875</v>
      </c>
      <c r="L15" s="6"/>
    </row>
    <row r="16" spans="2:12" ht="15.75" thickBot="1" x14ac:dyDescent="0.3">
      <c r="B16" s="6"/>
      <c r="C16" s="18" t="s">
        <v>42</v>
      </c>
      <c r="D16" s="27">
        <v>200</v>
      </c>
      <c r="E16" s="14">
        <v>1</v>
      </c>
      <c r="F16" s="51">
        <v>1500</v>
      </c>
      <c r="G16" s="16"/>
      <c r="H16" s="42">
        <f>F16*E16</f>
        <v>1500</v>
      </c>
      <c r="I16" s="54">
        <v>0.5</v>
      </c>
      <c r="J16" s="42">
        <f t="shared" si="1"/>
        <v>750</v>
      </c>
      <c r="K16" s="38">
        <f t="shared" si="2"/>
        <v>750</v>
      </c>
      <c r="L16" s="6"/>
    </row>
    <row r="17" spans="2:12" ht="15.75" thickBot="1" x14ac:dyDescent="0.3">
      <c r="B17" s="6"/>
      <c r="C17" s="18" t="s">
        <v>34</v>
      </c>
      <c r="D17" s="27">
        <v>200</v>
      </c>
      <c r="E17" s="14">
        <v>6</v>
      </c>
      <c r="F17" s="37">
        <v>1.75</v>
      </c>
      <c r="G17" s="16"/>
      <c r="H17" s="42">
        <f t="shared" si="0"/>
        <v>2100</v>
      </c>
      <c r="I17" s="34"/>
      <c r="J17" s="42">
        <f t="shared" si="1"/>
        <v>0</v>
      </c>
      <c r="K17" s="38">
        <f t="shared" si="2"/>
        <v>2100</v>
      </c>
      <c r="L17" s="6"/>
    </row>
    <row r="18" spans="2:12" ht="15.75" customHeight="1" thickBot="1" x14ac:dyDescent="0.3">
      <c r="B18" s="6"/>
      <c r="C18" s="18" t="s">
        <v>35</v>
      </c>
      <c r="D18" s="27">
        <v>200</v>
      </c>
      <c r="E18" s="14">
        <v>4</v>
      </c>
      <c r="F18" s="37">
        <v>1</v>
      </c>
      <c r="G18" s="16"/>
      <c r="H18" s="42">
        <f t="shared" si="0"/>
        <v>800</v>
      </c>
      <c r="I18" s="34"/>
      <c r="J18" s="42">
        <f t="shared" si="1"/>
        <v>0</v>
      </c>
      <c r="K18" s="38">
        <f t="shared" si="2"/>
        <v>800</v>
      </c>
      <c r="L18" s="6"/>
    </row>
    <row r="19" spans="2:12" ht="15.75" thickBot="1" x14ac:dyDescent="0.3">
      <c r="B19" s="6"/>
      <c r="C19" s="18" t="s">
        <v>36</v>
      </c>
      <c r="D19" s="27">
        <v>200</v>
      </c>
      <c r="E19" s="14">
        <v>1</v>
      </c>
      <c r="F19" s="37">
        <v>2</v>
      </c>
      <c r="G19" s="16"/>
      <c r="H19" s="42">
        <f t="shared" si="0"/>
        <v>400</v>
      </c>
      <c r="I19" s="34"/>
      <c r="J19" s="42">
        <f t="shared" si="1"/>
        <v>0</v>
      </c>
      <c r="K19" s="38">
        <f t="shared" si="2"/>
        <v>400</v>
      </c>
      <c r="L19" s="6"/>
    </row>
    <row r="20" spans="2:12" ht="15.75" thickBot="1" x14ac:dyDescent="0.3">
      <c r="B20" s="6"/>
      <c r="C20" s="18" t="s">
        <v>37</v>
      </c>
      <c r="D20" s="27">
        <v>200</v>
      </c>
      <c r="E20" s="14">
        <v>5</v>
      </c>
      <c r="F20" s="37">
        <v>2.25</v>
      </c>
      <c r="G20" s="16"/>
      <c r="H20" s="42">
        <f t="shared" si="0"/>
        <v>2250</v>
      </c>
      <c r="I20" s="35"/>
      <c r="J20" s="42">
        <f t="shared" si="1"/>
        <v>0</v>
      </c>
      <c r="K20" s="38">
        <f t="shared" si="2"/>
        <v>2250</v>
      </c>
      <c r="L20" s="6"/>
    </row>
    <row r="21" spans="2:12" ht="15.75" thickBot="1" x14ac:dyDescent="0.3">
      <c r="B21" s="6"/>
      <c r="C21" s="18" t="s">
        <v>38</v>
      </c>
      <c r="D21" s="27">
        <v>200</v>
      </c>
      <c r="E21" s="14">
        <v>2</v>
      </c>
      <c r="F21" s="37">
        <v>2.75</v>
      </c>
      <c r="G21" s="16"/>
      <c r="H21" s="42">
        <f t="shared" si="0"/>
        <v>1100</v>
      </c>
      <c r="I21" s="35"/>
      <c r="J21" s="42">
        <f t="shared" si="1"/>
        <v>0</v>
      </c>
      <c r="K21" s="38">
        <f t="shared" si="2"/>
        <v>1100</v>
      </c>
      <c r="L21" s="6"/>
    </row>
    <row r="22" spans="2:12" ht="15.75" thickBot="1" x14ac:dyDescent="0.3">
      <c r="B22" s="6"/>
      <c r="C22" s="18"/>
      <c r="D22" s="18"/>
      <c r="E22" s="20"/>
      <c r="F22" s="19"/>
      <c r="G22" s="16"/>
      <c r="H22" s="19"/>
      <c r="I22" s="35"/>
      <c r="J22" s="22"/>
      <c r="K22" s="36"/>
      <c r="L22" s="6"/>
    </row>
    <row r="23" spans="2:12" ht="15.75" thickBot="1" x14ac:dyDescent="0.3">
      <c r="B23" s="6"/>
      <c r="C23" s="23"/>
      <c r="D23" s="23"/>
      <c r="E23" s="24"/>
      <c r="F23" s="25"/>
      <c r="G23" s="16"/>
      <c r="H23" s="25"/>
      <c r="I23" s="25"/>
      <c r="J23" s="32" t="s">
        <v>24</v>
      </c>
      <c r="K23" s="44">
        <f>SUM(K7:K22)</f>
        <v>26914.75</v>
      </c>
      <c r="L23" s="6"/>
    </row>
    <row r="24" spans="2:12" ht="15.75" thickBot="1" x14ac:dyDescent="0.3">
      <c r="B24" s="6"/>
      <c r="C24" s="23"/>
      <c r="D24" s="23"/>
      <c r="E24" s="24"/>
      <c r="F24" s="25"/>
      <c r="G24" s="16"/>
      <c r="H24" s="25"/>
      <c r="I24" s="31" t="s">
        <v>5</v>
      </c>
      <c r="J24" s="30">
        <v>0.09</v>
      </c>
      <c r="K24" s="36">
        <f>K23*J24</f>
        <v>2422.3274999999999</v>
      </c>
      <c r="L24" s="6"/>
    </row>
    <row r="25" spans="2:12" ht="15.75" thickBot="1" x14ac:dyDescent="0.3">
      <c r="B25" s="6"/>
      <c r="C25" s="16"/>
      <c r="D25" s="16"/>
      <c r="E25" s="7"/>
      <c r="F25" s="5"/>
      <c r="G25" s="13"/>
      <c r="H25" s="25"/>
      <c r="I25" s="25"/>
      <c r="J25" s="32" t="s">
        <v>13</v>
      </c>
      <c r="K25" s="44">
        <f>K23+K24</f>
        <v>29337.077499999999</v>
      </c>
      <c r="L25" s="6"/>
    </row>
    <row r="26" spans="2:12" x14ac:dyDescent="0.25">
      <c r="B26" s="6"/>
      <c r="C26" s="16"/>
      <c r="D26" s="16"/>
      <c r="E26" s="7"/>
      <c r="F26" s="5"/>
      <c r="G26" s="13"/>
      <c r="H26" s="13"/>
      <c r="I26" s="13"/>
      <c r="J26" s="13"/>
      <c r="K26" s="6"/>
      <c r="L26" s="6"/>
    </row>
    <row r="28" spans="2:12" ht="12.75" customHeight="1" x14ac:dyDescent="0.25"/>
    <row r="29" spans="2:12" x14ac:dyDescent="0.25">
      <c r="C29" s="56" t="s">
        <v>47</v>
      </c>
    </row>
    <row r="30" spans="2:12" x14ac:dyDescent="0.25">
      <c r="C30" s="21" t="s">
        <v>43</v>
      </c>
      <c r="D30" s="55">
        <f>K7+K8</f>
        <v>7839.75</v>
      </c>
    </row>
    <row r="31" spans="2:12" x14ac:dyDescent="0.25">
      <c r="C31" s="21" t="s">
        <v>44</v>
      </c>
      <c r="D31" s="55">
        <f>K12+K13+K14</f>
        <v>9800</v>
      </c>
    </row>
    <row r="32" spans="2:12" x14ac:dyDescent="0.25">
      <c r="C32" s="21" t="s">
        <v>45</v>
      </c>
      <c r="D32" s="55">
        <f>K15+K16</f>
        <v>2625</v>
      </c>
    </row>
    <row r="33" spans="3:4" x14ac:dyDescent="0.25">
      <c r="C33" s="21" t="s">
        <v>46</v>
      </c>
      <c r="D33" s="55">
        <f>K17+K18+K19+K20+K21</f>
        <v>6650</v>
      </c>
    </row>
  </sheetData>
  <pageMargins left="0.7" right="0.7" top="0.75" bottom="0.75" header="0.3" footer="0.3"/>
  <pageSetup paperSize="9" scale="79" orientation="landscape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7C6B42EF2CC4697C0340DB0BF052D" ma:contentTypeVersion="8" ma:contentTypeDescription="Een nieuw document maken." ma:contentTypeScope="" ma:versionID="3f9a46ddc8f1e44c76ff4fa8237e3f2b">
  <xsd:schema xmlns:xsd="http://www.w3.org/2001/XMLSchema" xmlns:xs="http://www.w3.org/2001/XMLSchema" xmlns:p="http://schemas.microsoft.com/office/2006/metadata/properties" xmlns:ns2="e7662ad0-4e64-4e2c-be1e-ee798a6aa6a8" xmlns:ns3="a56d2919-0973-4d4c-a547-20fd8e89ce2d" targetNamespace="http://schemas.microsoft.com/office/2006/metadata/properties" ma:root="true" ma:fieldsID="518c9c0a9a99f9ab4d8204232d5281d2" ns2:_="" ns3:_="">
    <xsd:import namespace="e7662ad0-4e64-4e2c-be1e-ee798a6aa6a8"/>
    <xsd:import namespace="a56d2919-0973-4d4c-a547-20fd8e89c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2ad0-4e64-4e2c-be1e-ee798a6aa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d2919-0973-4d4c-a547-20fd8e89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CD5ED-D81A-480F-A91C-C897CBEF4696}">
  <ds:schemaRefs>
    <ds:schemaRef ds:uri="a56d2919-0973-4d4c-a547-20fd8e89ce2d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7662ad0-4e64-4e2c-be1e-ee798a6aa6a8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4C97CFB-013A-4274-8F45-7B1A32B87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662ad0-4e64-4e2c-be1e-ee798a6aa6a8"/>
    <ds:schemaRef ds:uri="a56d2919-0973-4d4c-a547-20fd8e89ce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094374-6D4D-433D-9F1E-DC02FAD38A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Offerte</vt:lpstr>
      <vt:lpstr>Definitieve offerte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Eduklik</dc:creator>
  <cp:lastModifiedBy>Asus</cp:lastModifiedBy>
  <cp:lastPrinted>2018-09-23T10:00:45Z</cp:lastPrinted>
  <dcterms:created xsi:type="dcterms:W3CDTF">2015-03-13T09:37:59Z</dcterms:created>
  <dcterms:modified xsi:type="dcterms:W3CDTF">2019-02-07T07:39:32Z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0x010100E507C6B42EF2CC4697C0340DB0BF052D</vt:lpwstr>
  </property>
</Properties>
</file>